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d.docs.live.net/1cb2d2c9d09773a0/Masaüstü/"/>
    </mc:Choice>
  </mc:AlternateContent>
  <xr:revisionPtr revIDLastSave="46" documentId="14_{EFAE1174-8317-4490-A87E-4823EA4A4B1D}" xr6:coauthVersionLast="47" xr6:coauthVersionMax="47" xr10:uidLastSave="{9642AE5D-C4EF-4B3D-BF6D-361FD8365C8A}"/>
  <bookViews>
    <workbookView xWindow="-108" yWindow="-108" windowWidth="23256" windowHeight="12456" activeTab="1" xr2:uid="{00000000-000D-0000-FFFF-FFFF00000000}"/>
  </bookViews>
  <sheets>
    <sheet name="SAYIM BARDAK VS." sheetId="3" r:id="rId1"/>
    <sheet name="SAYIM AMBALAJ" sheetId="2" r:id="rId2"/>
  </sheets>
  <definedNames>
    <definedName name="_xlnm.Print_Area" localSheetId="1">'SAYIM AMBALAJ'!$A$1:$E$36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B24" i="2"/>
  <c r="E24" i="2" s="1"/>
  <c r="B35" i="2"/>
  <c r="E35" i="2" s="1"/>
  <c r="B33" i="2"/>
  <c r="E33" i="2" s="1"/>
  <c r="B17" i="2"/>
  <c r="E17" i="2" s="1"/>
  <c r="B14" i="2"/>
  <c r="B12" i="2"/>
  <c r="B8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8" i="2"/>
  <c r="E19" i="2"/>
  <c r="E20" i="2"/>
  <c r="E21" i="2"/>
  <c r="E22" i="2"/>
  <c r="E23" i="2"/>
  <c r="E25" i="2"/>
  <c r="E27" i="2"/>
  <c r="E28" i="2"/>
  <c r="E29" i="2"/>
  <c r="E30" i="2"/>
  <c r="E31" i="2"/>
  <c r="E32" i="2"/>
  <c r="E34" i="2"/>
  <c r="E3" i="2"/>
  <c r="F79" i="3" l="1"/>
  <c r="F81" i="3"/>
  <c r="F78" i="3"/>
  <c r="D83" i="3"/>
  <c r="F83" i="3" s="1"/>
  <c r="D82" i="3"/>
  <c r="F82" i="3" s="1"/>
  <c r="D73" i="3"/>
  <c r="D74" i="3"/>
  <c r="D80" i="3"/>
  <c r="F80" i="3" s="1"/>
  <c r="C17" i="2" l="1"/>
  <c r="C4" i="2"/>
  <c r="C5" i="2"/>
  <c r="C3" i="2"/>
  <c r="E36" i="2" l="1"/>
</calcChain>
</file>

<file path=xl/sharedStrings.xml><?xml version="1.0" encoding="utf-8"?>
<sst xmlns="http://schemas.openxmlformats.org/spreadsheetml/2006/main" count="132" uniqueCount="127">
  <si>
    <t>ÜRÜN İSMİ</t>
  </si>
  <si>
    <t>BİRİM FİYAT</t>
  </si>
  <si>
    <t>BASKISIZ STİCK ŞEKER</t>
  </si>
  <si>
    <t>BASKISIZ ESMER STİCK ŞEKER</t>
  </si>
  <si>
    <t>ALKAN KXK009B PİPETLİK PEÇETELİK</t>
  </si>
  <si>
    <t xml:space="preserve">ALKAN ZCP639 POLYCARBONAT KAPAKLI ÇELİK ALTLI FANUS </t>
  </si>
  <si>
    <t>ALKAN ZCP644 NESCAFE ÇAY KAŞIK STANDI</t>
  </si>
  <si>
    <t>ALKAN ZCP813 AKRİLİK İSİMLİK KÜÇÜK</t>
  </si>
  <si>
    <t>ASLAN EGE ÇAY KAŞIK 430 K 1,5 MM</t>
  </si>
  <si>
    <t>ASLAN MEZE KÜVETİ 3 NO</t>
  </si>
  <si>
    <t>ASLAN EGE TATLI BIÇAK 430 K 8 MM</t>
  </si>
  <si>
    <t>ASLAN EGE TATLI ÇATAL 430 K 2 MM</t>
  </si>
  <si>
    <t>ASLAN EGE TATLI KAŞIK 430 K 2 MM</t>
  </si>
  <si>
    <t>ASLAN PASTANA TEPSİSİ 3 NO</t>
  </si>
  <si>
    <t>BİRADLI GRVB15 FRENCH PRESS 350CC</t>
  </si>
  <si>
    <t>BONNA COR250KF CORE KAHVE FİNCANI 250CC</t>
  </si>
  <si>
    <t>BONNA COR250KT CORE KAHVE FİNCANI TABAĞI 16 CM</t>
  </si>
  <si>
    <t>BONNA COR70KF CORE KAHVE FİNCANI 70CC</t>
  </si>
  <si>
    <t>BONNA COR70KT CORE KAHVE FİNCAN TABAĞI 12 CM</t>
  </si>
  <si>
    <t>FORMEL 344 KAHVECİ ÇAY TB. DESENLİ</t>
  </si>
  <si>
    <t>ÖZBİR SERVİS TEPSİSİ 18 CM 430 3842</t>
  </si>
  <si>
    <t>ÖZBİR SERVİS TEPSİSİ 29 CM 430 3849</t>
  </si>
  <si>
    <t>PŞB 520033T00 SERENITY MEYVA SUYU 210 CC T DAMLA LOGO
 (K)3 OFSET PK 24 DK</t>
  </si>
  <si>
    <t>PŞB 42011 KANDİLLİ ÇAY BARDAĞI 90 CC 12*6 SHRPAŞABAHÇE</t>
  </si>
  <si>
    <t>PŞB 52862 CASABLANCA BARDAK 12*2 SLPAŞABAHÇE</t>
  </si>
  <si>
    <t>PŞB 520565T00 SERENITY MEŞRUBAT LONG DRINK 375 CC 
T DAMLA LOGO PAŞABAHÇE</t>
  </si>
  <si>
    <t>ÜÇGEN PASTA ALTI GOLD TAKIM</t>
  </si>
  <si>
    <t>HUHTAMAKİ 2Lİ TAŞIMA VİYOLÜ</t>
  </si>
  <si>
    <t>8 OZ DW BASKILI KARTON BARDAK</t>
  </si>
  <si>
    <t>E. KAHVE DEMLEME 600 ML</t>
  </si>
  <si>
    <t>E. KAHVE SÜRAHİSİ 600 ML</t>
  </si>
  <si>
    <t>E. SERAMİK DEMLEME FSS-02</t>
  </si>
  <si>
    <t>E. KAHVE MAK GRUP TEM FIRÇASI</t>
  </si>
  <si>
    <t>BASKILI 7 OZ DW KARTON BARDAK</t>
  </si>
  <si>
    <t>BASKILI 4 OZ KARTON BARDAK</t>
  </si>
  <si>
    <t>E. ÇELİK SÜT CEZVESİ 0,5 LT</t>
  </si>
  <si>
    <t>E. ÇELİK SÜT CEZVESİ 0,75 LT</t>
  </si>
  <si>
    <t>E. ÇELİK SÜT CEZVESİ 1 LT</t>
  </si>
  <si>
    <t>E. ÇELİK SÜT CEZVESİ 0,300 LT</t>
  </si>
  <si>
    <t>BİLGE İNOX 1/6-100 STANDART GN KÜVET</t>
  </si>
  <si>
    <t>BİLGE İNOX 1/9-100 STANDART GN KÜVET</t>
  </si>
  <si>
    <t>BİLGE İNOX 1/2-100 STANDART GN KÜVET</t>
  </si>
  <si>
    <t>BİLGE İNOX 1/1-150 STANDART GN KÜVET</t>
  </si>
  <si>
    <t>BİLGE İNOX 1/3-100 STANDART GN KÜVET</t>
  </si>
  <si>
    <t>BİLGE İNOX 1/4-100 STANDART GN KÜVET</t>
  </si>
  <si>
    <t>BİLGE İNOX 2/3-100 STANDART GN KÜVET</t>
  </si>
  <si>
    <t>BİLGE İNOX 1/1-150 DELİKLİ GN KÜVET</t>
  </si>
  <si>
    <t>ALKAN ZCP306 6LI POLYCARBONAT KAPAKLI BAR KONTEYNER</t>
  </si>
  <si>
    <t>ALKAN ZCP621 FİŞEK SOSLUK 1000 CL</t>
  </si>
  <si>
    <t>BOĞAZİÇİ PASLANMAZ SÜT SÜZGEÇ 24</t>
  </si>
  <si>
    <t>BİRADLI BRD428 SİLİKON ELDİVEN TEKLİ SİYAH KIRMIZI</t>
  </si>
  <si>
    <t>SİNERJİ 10147 SİLVER 2 NO SİYAH KASAP BIÇAK</t>
  </si>
  <si>
    <t>EPİNOX BIÇAK MIKNATISI EKO 55 CM RP-04</t>
  </si>
  <si>
    <t xml:space="preserve">ALKAN ZCP407 AKRİLİK SİPARİŞ TUTUCU </t>
  </si>
  <si>
    <t>TÜRKAY 25*40*2 BEYAZ KESİM TAHTASI</t>
  </si>
  <si>
    <t>TÜRKAY 25*40*2 YEŞİL KESİM TAHTASI</t>
  </si>
  <si>
    <t>SİNERJİ 10147 SİLVER ORTA DİŞLİ EKMEK BIÇAĞI</t>
  </si>
  <si>
    <t>ÖZBİR MAYONEZ TENCERESİ 26 CM 304 5,0 LT</t>
  </si>
  <si>
    <t xml:space="preserve">ASLAN 1 NO SPATULA </t>
  </si>
  <si>
    <t>BİRADLI BRD12 ÇELİK ÇIRPICI 14*1 35 CM</t>
  </si>
  <si>
    <t>KAPP 83010002 ÇOK AMAÇLI MUTFAK MAKASI</t>
  </si>
  <si>
    <t>ASLAN SALATA MAŞA 304K</t>
  </si>
  <si>
    <t>ÇELİK MUG</t>
  </si>
  <si>
    <t>MUG</t>
  </si>
  <si>
    <t xml:space="preserve">ŞENYAYLA 4090 SMART PC SÜRAHİ </t>
  </si>
  <si>
    <t>ALKAN ZCP676 AKRİLİK PİPETLİK</t>
  </si>
  <si>
    <t>PŞB 43183 BABYLON AHŞAP KAPAKLI KAVANOZ BÜYÜK BOY 
1*6 HKPAŞABAHÇE</t>
  </si>
  <si>
    <t>PŞB 98677 KITCHEN KAVANOZ 1*6 HKPAŞABAHÇE</t>
  </si>
  <si>
    <t>ASLAN KAPAKLI SKOÇLU BÜYÜK KÜLLÜK</t>
  </si>
  <si>
    <t>KAYALAR BARDAK BASKETİ 35X35X13,5</t>
  </si>
  <si>
    <t>ASLAN PASTA MAŞA 304 K</t>
  </si>
  <si>
    <t>ASLAN KARE KAHVE SUNUM TEPSİSİ</t>
  </si>
  <si>
    <t>ASLAN ŞEKER MAŞASI</t>
  </si>
  <si>
    <t>ALKAN ZCP847 AKRİLİK AKRTON BARDAK STANDI KÜÇÜK</t>
  </si>
  <si>
    <t>ALKAN ZCP396 AKRİLİK KİLİTLİ BAHŞİŞ KUTUSU</t>
  </si>
  <si>
    <t>İKEA ORDNING PASLANMAZ ÇELİK ÇATAL BIÇAKLIK 18 CM</t>
  </si>
  <si>
    <t>BİRADLI BRD201 PASTA KÜREĞİ 13,5X5CM BİRADLI</t>
  </si>
  <si>
    <t>PAŞABAHÇE BAROQUE KAHVE YANI SU BARDAK 6LI</t>
  </si>
  <si>
    <t>PAŞABAHÇE JOY TUMBLERS MEŞRUBAT BARDAK 4LÜ 365CC</t>
  </si>
  <si>
    <t>DMR SİLPAT</t>
  </si>
  <si>
    <t>GÖNÜL SADE BEYAZ 6LI NESKAFE ÇAY FİNCANI</t>
  </si>
  <si>
    <t>PEROTTİ PABLO SADE BEYAZ 6LI KAHVE TK</t>
  </si>
  <si>
    <t>KSV IPK-0201-IP770 SADE PORSELEN KUPA TEKLİ</t>
  </si>
  <si>
    <t>BARDAK KAPAĞI TIKACI</t>
  </si>
  <si>
    <t xml:space="preserve">KAĞIT BARDAK 12 OZ </t>
  </si>
  <si>
    <t>8 OZ KAĞIT BARDAK KAPAĞI</t>
  </si>
  <si>
    <t>BASKILI 4 CM YUVARLAK OPP ETİKET</t>
  </si>
  <si>
    <t>BASKILI 12*2 CM KUŞE ETİKET</t>
  </si>
  <si>
    <t>807 BAS. 1. KALİTE ŞAMUA KESE KAĞIDI</t>
  </si>
  <si>
    <t>BASKILI ŞAMUA AMBALAJ KAĞIDI</t>
  </si>
  <si>
    <t>200 KG</t>
  </si>
  <si>
    <t>173 KG</t>
  </si>
  <si>
    <t>TOPLAM</t>
  </si>
  <si>
    <t xml:space="preserve">İNDİRİM </t>
  </si>
  <si>
    <t xml:space="preserve">SAYIM MİKTAR </t>
  </si>
  <si>
    <t>ALIM ADET</t>
  </si>
  <si>
    <t>SAYIM MİKTAR</t>
  </si>
  <si>
    <t>50 PAKET</t>
  </si>
  <si>
    <t>KAĞIT BARDAK TUTUCU SLEVE</t>
  </si>
  <si>
    <t>KARE KALIN 330 CC PET ŞİŞE KAPAKSIZ 1 KOLİ 242 AD</t>
  </si>
  <si>
    <t>SİYAH KAPAK KARE 330 CC PET ŞİŞE UYUMLU</t>
  </si>
  <si>
    <t>110*110 KARE KASE ŞEFFAF KOLİ=1000AD</t>
  </si>
  <si>
    <t>MAY-282 250 CC MODERNA KAPAKLI KUTU 1KL=240 AD</t>
  </si>
  <si>
    <t>SİYAH LÜX ÇATAL ELİTE 100LÜ 1KL=2000AD</t>
  </si>
  <si>
    <t>SİYAH LÜX KAŞIK ELİTE 100LÜ 1KL=2000AD</t>
  </si>
  <si>
    <t>SİYAH LÜX BIÇAK ELİTE 100LÜ 1KL=2000AD</t>
  </si>
  <si>
    <t>MAY-287 300 CC BENETTA KAPAKLI KUTU 1KL=216 AD</t>
  </si>
  <si>
    <t>YAKUT ÇİFT CİDARLI KULPLU BARDAK 250 ML</t>
  </si>
  <si>
    <t>4 PKT</t>
  </si>
  <si>
    <t>ÇİFT CİDARLI BARDAK 350 ML</t>
  </si>
  <si>
    <t>PAŞABAHÇE ÇAY BARDAK SADE 6LI</t>
  </si>
  <si>
    <t>CVS PLEYT ELEKTRİKLİ OCAK 1000 W</t>
  </si>
  <si>
    <t>KISMET DENİZ TATLI KAŞIK 6LI</t>
  </si>
  <si>
    <t>GÜL ÇELİK SADE ÇUBUK TATLI ÇATAL 6LI</t>
  </si>
  <si>
    <t>BASKILI KFRAT ALÜMİNYUM KİLİTLİ DOYPACK 16*24*8</t>
  </si>
  <si>
    <t>BASKILI KRAFT ALÜMİNYUM KİLİTLİ DOYPACK 18*29*9</t>
  </si>
  <si>
    <t>KRAFT ONLY 25*25 GARSON KATLAMA PEÇETE 12PK*100AD</t>
  </si>
  <si>
    <t>KASA KAHVE ENVANTER SAYIM TEMMUZ 2025</t>
  </si>
  <si>
    <t>ÖZALP BASKILI PET BARDAK 16 OZ 500CC</t>
  </si>
  <si>
    <t>ÖZALP 95 ÇAP BOMBE KAPAK 100LÜ 1KOLİ 1.000 ADET</t>
  </si>
  <si>
    <t>ÖZALP 95 KLİPSLİ KAPAK PAKET 100LÜ 1 KOLİ 1.000 ADET</t>
  </si>
  <si>
    <t>PİPET 100LÜ SİYAH</t>
  </si>
  <si>
    <t>BASKILI PİPET TURUNCU</t>
  </si>
  <si>
    <t>ÖZEL BASKILI 14 OZ KARTON BARDAK</t>
  </si>
  <si>
    <t>EMZİKLİ BEYAZ 90 ÇAP SICAK KAPAK (12oz-14oz)</t>
  </si>
  <si>
    <t>KASA KAHVE ENVANTER SAYIM ARALIK 2025</t>
  </si>
  <si>
    <t>DEPODAKİ ÜRÜNLERİ DÜKKANDAKİLERİN ÜSTÜNE EKLEYELİM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</si>
</sst>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3"/>
  <sheetViews>
    <sheetView zoomScale="110" zoomScaleNormal="110" workbookViewId="0">
      <selection activeCell="B13" sqref="B13"/>
    </sheetView>
  </sheetViews>
  <sheetFormatPr defaultRowHeight="14.4" x14ac:dyDescent="0.3"/>
  <cols>
    <col min="1" max="1" width="53.44140625" bestFit="1" customWidth="1"/>
    <col min="2" max="2" width="26.44140625" style="1" customWidth="1"/>
    <col min="3" max="3" width="11.21875" customWidth="1"/>
    <col min="4" max="4" width="12.109375" customWidth="1"/>
    <col min="5" max="5" width="9.21875" customWidth="1"/>
    <col min="6" max="6" width="11.5546875" customWidth="1"/>
    <col min="7" max="7" width="8.88671875" customWidth="1"/>
  </cols>
  <sheetData>
    <row r="1" spans="1:6" ht="15.6" x14ac:dyDescent="0.3">
      <c r="A1" s="10" t="s">
        <v>117</v>
      </c>
      <c r="B1" s="10"/>
      <c r="C1" s="10"/>
      <c r="D1" s="10"/>
      <c r="E1" s="10"/>
      <c r="F1" s="10"/>
    </row>
    <row r="2" spans="1:6" ht="15.6" x14ac:dyDescent="0.3">
      <c r="A2" s="7" t="s">
        <v>0</v>
      </c>
      <c r="B2" s="7" t="s">
        <v>94</v>
      </c>
      <c r="C2" s="7" t="s">
        <v>95</v>
      </c>
      <c r="D2" s="7" t="s">
        <v>1</v>
      </c>
      <c r="E2" s="7" t="s">
        <v>93</v>
      </c>
      <c r="F2" s="7" t="s">
        <v>92</v>
      </c>
    </row>
    <row r="3" spans="1:6" x14ac:dyDescent="0.3">
      <c r="A3" s="2" t="s">
        <v>4</v>
      </c>
      <c r="B3" s="3"/>
      <c r="C3" s="3">
        <v>1</v>
      </c>
      <c r="D3" s="4">
        <v>578.62</v>
      </c>
      <c r="E3" s="4">
        <v>173.59</v>
      </c>
      <c r="F3" s="4">
        <v>405.03</v>
      </c>
    </row>
    <row r="4" spans="1:6" x14ac:dyDescent="0.3">
      <c r="A4" s="2" t="s">
        <v>5</v>
      </c>
      <c r="B4" s="3"/>
      <c r="C4" s="3">
        <v>1</v>
      </c>
      <c r="D4" s="4">
        <v>1326.84</v>
      </c>
      <c r="E4" s="4">
        <v>398.05</v>
      </c>
      <c r="F4" s="4">
        <v>928.79</v>
      </c>
    </row>
    <row r="5" spans="1:6" x14ac:dyDescent="0.3">
      <c r="A5" s="2" t="s">
        <v>6</v>
      </c>
      <c r="B5" s="3"/>
      <c r="C5" s="3">
        <v>1</v>
      </c>
      <c r="D5" s="4">
        <v>1331.91</v>
      </c>
      <c r="E5" s="4">
        <v>399.57</v>
      </c>
      <c r="F5" s="4">
        <v>932.34</v>
      </c>
    </row>
    <row r="6" spans="1:6" x14ac:dyDescent="0.3">
      <c r="A6" s="2" t="s">
        <v>7</v>
      </c>
      <c r="B6" s="3"/>
      <c r="C6" s="3">
        <v>20</v>
      </c>
      <c r="D6" s="4">
        <v>66.349999999999994</v>
      </c>
      <c r="E6" s="4">
        <v>398.09</v>
      </c>
      <c r="F6" s="4">
        <v>928.87</v>
      </c>
    </row>
    <row r="7" spans="1:6" x14ac:dyDescent="0.3">
      <c r="A7" s="2" t="s">
        <v>8</v>
      </c>
      <c r="B7" s="3"/>
      <c r="C7" s="3">
        <v>48</v>
      </c>
      <c r="D7" s="4">
        <v>14.46</v>
      </c>
      <c r="E7" s="4">
        <v>187.41</v>
      </c>
      <c r="F7" s="4">
        <v>506.69</v>
      </c>
    </row>
    <row r="8" spans="1:6" x14ac:dyDescent="0.3">
      <c r="A8" s="2" t="s">
        <v>10</v>
      </c>
      <c r="B8" s="3"/>
      <c r="C8" s="3">
        <v>12</v>
      </c>
      <c r="D8" s="4">
        <v>74.400000000000006</v>
      </c>
      <c r="E8" s="4">
        <v>241.04</v>
      </c>
      <c r="F8" s="4">
        <v>651.71</v>
      </c>
    </row>
    <row r="9" spans="1:6" x14ac:dyDescent="0.3">
      <c r="A9" s="2" t="s">
        <v>11</v>
      </c>
      <c r="B9" s="3"/>
      <c r="C9" s="3">
        <v>12</v>
      </c>
      <c r="D9" s="4">
        <v>24.93</v>
      </c>
      <c r="E9" s="4">
        <v>80.78</v>
      </c>
      <c r="F9" s="4">
        <v>218.4</v>
      </c>
    </row>
    <row r="10" spans="1:6" x14ac:dyDescent="0.3">
      <c r="A10" s="2" t="s">
        <v>12</v>
      </c>
      <c r="B10" s="3"/>
      <c r="C10" s="3">
        <v>12</v>
      </c>
      <c r="D10" s="4">
        <v>24.93</v>
      </c>
      <c r="E10" s="4">
        <v>80.78</v>
      </c>
      <c r="F10" s="4">
        <v>218.4</v>
      </c>
    </row>
    <row r="11" spans="1:6" x14ac:dyDescent="0.3">
      <c r="A11" s="2" t="s">
        <v>9</v>
      </c>
      <c r="B11" s="3"/>
      <c r="C11" s="3">
        <v>3</v>
      </c>
      <c r="D11" s="4">
        <v>259.29000000000002</v>
      </c>
      <c r="E11" s="4">
        <v>210.02</v>
      </c>
      <c r="F11" s="4">
        <v>567.85</v>
      </c>
    </row>
    <row r="12" spans="1:6" x14ac:dyDescent="0.3">
      <c r="A12" s="2" t="s">
        <v>13</v>
      </c>
      <c r="B12" s="3"/>
      <c r="C12" s="3">
        <v>3</v>
      </c>
      <c r="D12" s="4">
        <v>189.48</v>
      </c>
      <c r="E12" s="4">
        <v>153.47999999999999</v>
      </c>
      <c r="F12" s="4">
        <v>414.96</v>
      </c>
    </row>
    <row r="13" spans="1:6" x14ac:dyDescent="0.3">
      <c r="A13" s="2" t="s">
        <v>14</v>
      </c>
      <c r="B13" s="3"/>
      <c r="C13" s="3">
        <v>10</v>
      </c>
      <c r="D13" s="4">
        <v>259.69</v>
      </c>
      <c r="E13" s="4">
        <v>779.06</v>
      </c>
      <c r="F13" s="4">
        <v>1817.82</v>
      </c>
    </row>
    <row r="14" spans="1:6" x14ac:dyDescent="0.3">
      <c r="A14" s="2" t="s">
        <v>15</v>
      </c>
      <c r="B14" s="3"/>
      <c r="C14" s="3">
        <v>24</v>
      </c>
      <c r="D14" s="4">
        <v>110.75</v>
      </c>
      <c r="E14" s="4">
        <v>1063.1600000000001</v>
      </c>
      <c r="F14" s="4">
        <v>1594.75</v>
      </c>
    </row>
    <row r="15" spans="1:6" x14ac:dyDescent="0.3">
      <c r="A15" s="2" t="s">
        <v>16</v>
      </c>
      <c r="B15" s="3"/>
      <c r="C15" s="3">
        <v>24</v>
      </c>
      <c r="D15" s="4">
        <v>92.34</v>
      </c>
      <c r="E15" s="4">
        <v>886.43</v>
      </c>
      <c r="F15" s="4">
        <v>1329.65</v>
      </c>
    </row>
    <row r="16" spans="1:6" x14ac:dyDescent="0.3">
      <c r="A16" s="2" t="s">
        <v>17</v>
      </c>
      <c r="B16" s="3"/>
      <c r="C16" s="3">
        <v>24</v>
      </c>
      <c r="D16" s="4">
        <v>88.78</v>
      </c>
      <c r="E16" s="4">
        <v>852.25</v>
      </c>
      <c r="F16" s="4">
        <v>1278.3900000000001</v>
      </c>
    </row>
    <row r="17" spans="1:6" x14ac:dyDescent="0.3">
      <c r="A17" s="2" t="s">
        <v>18</v>
      </c>
      <c r="B17" s="3"/>
      <c r="C17" s="3">
        <v>24</v>
      </c>
      <c r="D17" s="4">
        <v>76.680000000000007</v>
      </c>
      <c r="E17" s="4">
        <v>736.12</v>
      </c>
      <c r="F17" s="4">
        <v>1104.19</v>
      </c>
    </row>
    <row r="18" spans="1:6" x14ac:dyDescent="0.3">
      <c r="A18" s="2" t="s">
        <v>19</v>
      </c>
      <c r="B18" s="3"/>
      <c r="C18" s="3">
        <v>48</v>
      </c>
      <c r="D18" s="4">
        <v>50.35</v>
      </c>
      <c r="E18" s="4">
        <v>725.07</v>
      </c>
      <c r="F18" s="4">
        <v>1691.82</v>
      </c>
    </row>
    <row r="19" spans="1:6" x14ac:dyDescent="0.3">
      <c r="A19" s="2" t="s">
        <v>20</v>
      </c>
      <c r="B19" s="3"/>
      <c r="C19" s="3">
        <v>50</v>
      </c>
      <c r="D19" s="4">
        <v>37.9</v>
      </c>
      <c r="E19" s="4">
        <v>0</v>
      </c>
      <c r="F19" s="4">
        <v>1894.8</v>
      </c>
    </row>
    <row r="20" spans="1:6" x14ac:dyDescent="0.3">
      <c r="A20" s="2" t="s">
        <v>21</v>
      </c>
      <c r="B20" s="3"/>
      <c r="C20" s="3">
        <v>50</v>
      </c>
      <c r="D20" s="4">
        <v>76.790000000000006</v>
      </c>
      <c r="E20" s="4">
        <v>0</v>
      </c>
      <c r="F20" s="4">
        <v>3839.47</v>
      </c>
    </row>
    <row r="21" spans="1:6" ht="28.8" x14ac:dyDescent="0.3">
      <c r="A21" s="5" t="s">
        <v>22</v>
      </c>
      <c r="B21" s="8"/>
      <c r="C21" s="3">
        <v>12</v>
      </c>
      <c r="D21" s="4">
        <v>65.14</v>
      </c>
      <c r="E21" s="4">
        <v>234.51</v>
      </c>
      <c r="F21" s="4">
        <v>547.19000000000005</v>
      </c>
    </row>
    <row r="22" spans="1:6" x14ac:dyDescent="0.3">
      <c r="A22" s="2" t="s">
        <v>23</v>
      </c>
      <c r="B22" s="3"/>
      <c r="C22" s="3">
        <v>48</v>
      </c>
      <c r="D22" s="4">
        <v>11.68</v>
      </c>
      <c r="E22" s="4">
        <v>168.16</v>
      </c>
      <c r="F22" s="4">
        <v>392.38</v>
      </c>
    </row>
    <row r="23" spans="1:6" x14ac:dyDescent="0.3">
      <c r="A23" s="2" t="s">
        <v>24</v>
      </c>
      <c r="B23" s="3"/>
      <c r="C23" s="3">
        <v>12</v>
      </c>
      <c r="D23" s="4">
        <v>54.28</v>
      </c>
      <c r="E23" s="4">
        <v>195.41</v>
      </c>
      <c r="F23" s="4">
        <v>455.96</v>
      </c>
    </row>
    <row r="24" spans="1:6" ht="28.8" x14ac:dyDescent="0.3">
      <c r="A24" s="5" t="s">
        <v>25</v>
      </c>
      <c r="B24" s="8"/>
      <c r="C24" s="3">
        <v>12</v>
      </c>
      <c r="D24" s="4">
        <v>92.92</v>
      </c>
      <c r="E24" s="4">
        <v>334.53</v>
      </c>
      <c r="F24" s="4">
        <v>780.57</v>
      </c>
    </row>
    <row r="25" spans="1:6" x14ac:dyDescent="0.3">
      <c r="A25" s="2" t="s">
        <v>39</v>
      </c>
      <c r="B25" s="3"/>
      <c r="C25" s="3">
        <v>6</v>
      </c>
      <c r="D25" s="4">
        <v>218.66</v>
      </c>
      <c r="E25" s="4">
        <v>393.59</v>
      </c>
      <c r="F25" s="4">
        <v>918.37</v>
      </c>
    </row>
    <row r="26" spans="1:6" x14ac:dyDescent="0.3">
      <c r="A26" s="2" t="s">
        <v>40</v>
      </c>
      <c r="B26" s="3"/>
      <c r="C26" s="3">
        <v>10</v>
      </c>
      <c r="D26" s="4">
        <v>277.60000000000002</v>
      </c>
      <c r="E26" s="4">
        <v>832.8</v>
      </c>
      <c r="F26" s="4">
        <v>1943.2</v>
      </c>
    </row>
    <row r="27" spans="1:6" x14ac:dyDescent="0.3">
      <c r="A27" s="2" t="s">
        <v>41</v>
      </c>
      <c r="B27" s="3"/>
      <c r="C27" s="3">
        <v>2</v>
      </c>
      <c r="D27" s="4">
        <v>462.06</v>
      </c>
      <c r="E27" s="4">
        <v>277.24</v>
      </c>
      <c r="F27" s="4">
        <v>646.88</v>
      </c>
    </row>
    <row r="28" spans="1:6" x14ac:dyDescent="0.3">
      <c r="A28" s="2" t="s">
        <v>42</v>
      </c>
      <c r="B28" s="3"/>
      <c r="C28" s="3">
        <v>2</v>
      </c>
      <c r="D28" s="4">
        <v>877.55</v>
      </c>
      <c r="E28" s="4">
        <v>526.53</v>
      </c>
      <c r="F28" s="4">
        <v>1228.57</v>
      </c>
    </row>
    <row r="29" spans="1:6" x14ac:dyDescent="0.3">
      <c r="A29" s="2" t="s">
        <v>43</v>
      </c>
      <c r="B29" s="3"/>
      <c r="C29" s="3">
        <v>2</v>
      </c>
      <c r="D29" s="4">
        <v>377.65</v>
      </c>
      <c r="E29" s="4">
        <v>226.59</v>
      </c>
      <c r="F29" s="4">
        <v>528.71</v>
      </c>
    </row>
    <row r="30" spans="1:6" x14ac:dyDescent="0.3">
      <c r="A30" s="2" t="s">
        <v>44</v>
      </c>
      <c r="B30" s="3"/>
      <c r="C30" s="3">
        <v>6</v>
      </c>
      <c r="D30" s="4">
        <v>305.25</v>
      </c>
      <c r="E30" s="4">
        <v>549.45000000000005</v>
      </c>
      <c r="F30" s="4">
        <v>1282.05</v>
      </c>
    </row>
    <row r="31" spans="1:6" x14ac:dyDescent="0.3">
      <c r="A31" s="2" t="s">
        <v>45</v>
      </c>
      <c r="B31" s="3"/>
      <c r="C31" s="3">
        <v>2</v>
      </c>
      <c r="D31" s="4">
        <v>503.9</v>
      </c>
      <c r="E31" s="4">
        <v>302.33999999999997</v>
      </c>
      <c r="F31" s="4">
        <v>705.46</v>
      </c>
    </row>
    <row r="32" spans="1:6" x14ac:dyDescent="0.3">
      <c r="A32" s="2" t="s">
        <v>46</v>
      </c>
      <c r="B32" s="3"/>
      <c r="C32" s="3">
        <v>1</v>
      </c>
      <c r="D32" s="4">
        <v>1200</v>
      </c>
      <c r="E32" s="4">
        <v>360</v>
      </c>
      <c r="F32" s="4">
        <v>840</v>
      </c>
    </row>
    <row r="33" spans="1:6" x14ac:dyDescent="0.3">
      <c r="A33" s="2" t="s">
        <v>47</v>
      </c>
      <c r="B33" s="3"/>
      <c r="C33" s="3">
        <v>2</v>
      </c>
      <c r="D33" s="4">
        <v>747.32</v>
      </c>
      <c r="E33" s="4">
        <v>448.39</v>
      </c>
      <c r="F33" s="4">
        <v>1046.25</v>
      </c>
    </row>
    <row r="34" spans="1:6" x14ac:dyDescent="0.3">
      <c r="A34" s="2" t="s">
        <v>48</v>
      </c>
      <c r="B34" s="3"/>
      <c r="C34" s="3">
        <v>10</v>
      </c>
      <c r="D34" s="4">
        <v>69.67</v>
      </c>
      <c r="E34" s="4">
        <v>209.01</v>
      </c>
      <c r="F34" s="4">
        <v>487.69</v>
      </c>
    </row>
    <row r="35" spans="1:6" x14ac:dyDescent="0.3">
      <c r="A35" s="2" t="s">
        <v>49</v>
      </c>
      <c r="B35" s="3"/>
      <c r="C35" s="3">
        <v>2</v>
      </c>
      <c r="D35" s="4">
        <v>412.12</v>
      </c>
      <c r="E35" s="4">
        <v>247.27</v>
      </c>
      <c r="F35" s="4">
        <v>576.97</v>
      </c>
    </row>
    <row r="36" spans="1:6" x14ac:dyDescent="0.3">
      <c r="A36" s="2" t="s">
        <v>50</v>
      </c>
      <c r="B36" s="3"/>
      <c r="C36" s="3">
        <v>1</v>
      </c>
      <c r="D36" s="4">
        <v>250.43</v>
      </c>
      <c r="E36" s="4">
        <v>75.13</v>
      </c>
      <c r="F36" s="4">
        <v>175.3</v>
      </c>
    </row>
    <row r="37" spans="1:6" x14ac:dyDescent="0.3">
      <c r="A37" s="2" t="s">
        <v>51</v>
      </c>
      <c r="B37" s="3"/>
      <c r="C37" s="3">
        <v>4</v>
      </c>
      <c r="D37" s="4">
        <v>264.89999999999998</v>
      </c>
      <c r="E37" s="4">
        <v>317.88</v>
      </c>
      <c r="F37" s="4">
        <v>741.72</v>
      </c>
    </row>
    <row r="38" spans="1:6" x14ac:dyDescent="0.3">
      <c r="A38" s="2" t="s">
        <v>52</v>
      </c>
      <c r="B38" s="3"/>
      <c r="C38" s="3">
        <v>2</v>
      </c>
      <c r="D38" s="4">
        <v>191.5</v>
      </c>
      <c r="E38" s="4">
        <v>114.9</v>
      </c>
      <c r="F38" s="4">
        <v>268.10000000000002</v>
      </c>
    </row>
    <row r="39" spans="1:6" x14ac:dyDescent="0.3">
      <c r="A39" s="2" t="s">
        <v>53</v>
      </c>
      <c r="B39" s="3"/>
      <c r="C39" s="3">
        <v>1</v>
      </c>
      <c r="D39" s="4">
        <v>363.51</v>
      </c>
      <c r="E39" s="4">
        <v>109.05</v>
      </c>
      <c r="F39" s="4">
        <v>254.46</v>
      </c>
    </row>
    <row r="40" spans="1:6" x14ac:dyDescent="0.3">
      <c r="A40" s="2" t="s">
        <v>54</v>
      </c>
      <c r="B40" s="3"/>
      <c r="C40" s="3">
        <v>1</v>
      </c>
      <c r="D40" s="4">
        <v>315</v>
      </c>
      <c r="E40" s="4">
        <v>94.5</v>
      </c>
      <c r="F40" s="4">
        <v>220.5</v>
      </c>
    </row>
    <row r="41" spans="1:6" x14ac:dyDescent="0.3">
      <c r="A41" s="2" t="s">
        <v>55</v>
      </c>
      <c r="B41" s="3"/>
      <c r="C41" s="3">
        <v>1</v>
      </c>
      <c r="D41" s="4">
        <v>315</v>
      </c>
      <c r="E41" s="4">
        <v>94.5</v>
      </c>
      <c r="F41" s="4">
        <v>220.5</v>
      </c>
    </row>
    <row r="42" spans="1:6" x14ac:dyDescent="0.3">
      <c r="A42" s="2" t="s">
        <v>56</v>
      </c>
      <c r="B42" s="3"/>
      <c r="C42" s="3">
        <v>2</v>
      </c>
      <c r="D42" s="4">
        <v>269.89999999999998</v>
      </c>
      <c r="E42" s="4">
        <v>161.94</v>
      </c>
      <c r="F42" s="4">
        <v>377.86</v>
      </c>
    </row>
    <row r="43" spans="1:6" x14ac:dyDescent="0.3">
      <c r="A43" s="2" t="s">
        <v>57</v>
      </c>
      <c r="B43" s="3"/>
      <c r="C43" s="3">
        <v>3</v>
      </c>
      <c r="D43" s="4">
        <v>705.82</v>
      </c>
      <c r="E43" s="4">
        <v>635.24</v>
      </c>
      <c r="F43" s="4">
        <v>1482.22</v>
      </c>
    </row>
    <row r="44" spans="1:6" x14ac:dyDescent="0.3">
      <c r="A44" s="2" t="s">
        <v>58</v>
      </c>
      <c r="B44" s="3"/>
      <c r="C44" s="3">
        <v>1</v>
      </c>
      <c r="D44" s="4">
        <v>154</v>
      </c>
      <c r="E44" s="4">
        <v>46.2</v>
      </c>
      <c r="F44" s="4">
        <v>107.8</v>
      </c>
    </row>
    <row r="45" spans="1:6" x14ac:dyDescent="0.3">
      <c r="A45" s="2" t="s">
        <v>59</v>
      </c>
      <c r="B45" s="3"/>
      <c r="C45" s="3">
        <v>2</v>
      </c>
      <c r="D45" s="4">
        <v>167</v>
      </c>
      <c r="E45" s="4">
        <v>100.2</v>
      </c>
      <c r="F45" s="4">
        <v>233.8</v>
      </c>
    </row>
    <row r="46" spans="1:6" x14ac:dyDescent="0.3">
      <c r="A46" s="2" t="s">
        <v>60</v>
      </c>
      <c r="B46" s="3"/>
      <c r="C46" s="3">
        <v>1</v>
      </c>
      <c r="D46" s="4">
        <v>131.6</v>
      </c>
      <c r="E46" s="4">
        <v>39.479999999999997</v>
      </c>
      <c r="F46" s="4">
        <v>92.12</v>
      </c>
    </row>
    <row r="47" spans="1:6" x14ac:dyDescent="0.3">
      <c r="A47" s="2" t="s">
        <v>61</v>
      </c>
      <c r="B47" s="3"/>
      <c r="C47" s="3">
        <v>3</v>
      </c>
      <c r="D47" s="4">
        <v>146</v>
      </c>
      <c r="E47" s="4">
        <v>131.4</v>
      </c>
      <c r="F47" s="4">
        <v>306.60000000000002</v>
      </c>
    </row>
    <row r="48" spans="1:6" x14ac:dyDescent="0.3">
      <c r="A48" s="2" t="s">
        <v>38</v>
      </c>
      <c r="B48" s="3"/>
      <c r="C48" s="3">
        <v>1</v>
      </c>
      <c r="D48" s="4">
        <v>284</v>
      </c>
      <c r="E48" s="4">
        <v>100</v>
      </c>
      <c r="F48" s="4">
        <v>0</v>
      </c>
    </row>
    <row r="49" spans="1:6" x14ac:dyDescent="0.3">
      <c r="A49" s="2" t="s">
        <v>35</v>
      </c>
      <c r="B49" s="3"/>
      <c r="C49" s="3">
        <v>1</v>
      </c>
      <c r="D49" s="4">
        <v>354</v>
      </c>
      <c r="E49" s="4">
        <v>100</v>
      </c>
      <c r="F49" s="4">
        <v>0</v>
      </c>
    </row>
    <row r="50" spans="1:6" x14ac:dyDescent="0.3">
      <c r="A50" s="2" t="s">
        <v>36</v>
      </c>
      <c r="B50" s="3"/>
      <c r="C50" s="3">
        <v>1</v>
      </c>
      <c r="D50" s="4">
        <v>439</v>
      </c>
      <c r="E50" s="4">
        <v>100</v>
      </c>
      <c r="F50" s="4">
        <v>0</v>
      </c>
    </row>
    <row r="51" spans="1:6" x14ac:dyDescent="0.3">
      <c r="A51" s="2" t="s">
        <v>37</v>
      </c>
      <c r="B51" s="3"/>
      <c r="C51" s="3">
        <v>1</v>
      </c>
      <c r="D51" s="4">
        <v>527</v>
      </c>
      <c r="E51" s="4">
        <v>100</v>
      </c>
      <c r="F51" s="4">
        <v>0</v>
      </c>
    </row>
    <row r="52" spans="1:6" x14ac:dyDescent="0.3">
      <c r="A52" s="2" t="s">
        <v>29</v>
      </c>
      <c r="B52" s="3"/>
      <c r="C52" s="3">
        <v>2</v>
      </c>
      <c r="D52" s="4">
        <v>540</v>
      </c>
      <c r="E52" s="4">
        <v>0</v>
      </c>
      <c r="F52" s="4">
        <v>1080</v>
      </c>
    </row>
    <row r="53" spans="1:6" x14ac:dyDescent="0.3">
      <c r="A53" s="2" t="s">
        <v>30</v>
      </c>
      <c r="B53" s="3"/>
      <c r="C53" s="3">
        <v>2</v>
      </c>
      <c r="D53" s="4">
        <v>210</v>
      </c>
      <c r="E53" s="4">
        <v>0</v>
      </c>
      <c r="F53" s="4">
        <v>420</v>
      </c>
    </row>
    <row r="54" spans="1:6" x14ac:dyDescent="0.3">
      <c r="A54" s="2" t="s">
        <v>31</v>
      </c>
      <c r="B54" s="3"/>
      <c r="C54" s="3">
        <v>2</v>
      </c>
      <c r="D54" s="4">
        <v>165</v>
      </c>
      <c r="E54" s="4">
        <v>0</v>
      </c>
      <c r="F54" s="4">
        <v>330</v>
      </c>
    </row>
    <row r="55" spans="1:6" x14ac:dyDescent="0.3">
      <c r="A55" s="2" t="s">
        <v>32</v>
      </c>
      <c r="B55" s="3"/>
      <c r="C55" s="3">
        <v>1</v>
      </c>
      <c r="D55" s="4">
        <v>130</v>
      </c>
      <c r="E55" s="4">
        <v>0</v>
      </c>
      <c r="F55" s="4">
        <v>130</v>
      </c>
    </row>
    <row r="56" spans="1:6" x14ac:dyDescent="0.3">
      <c r="A56" s="2" t="s">
        <v>64</v>
      </c>
      <c r="B56" s="3"/>
      <c r="C56" s="3">
        <v>2</v>
      </c>
      <c r="D56" s="4">
        <v>170</v>
      </c>
      <c r="E56" s="4">
        <v>102</v>
      </c>
      <c r="F56" s="4">
        <v>238</v>
      </c>
    </row>
    <row r="57" spans="1:6" x14ac:dyDescent="0.3">
      <c r="A57" s="2" t="s">
        <v>65</v>
      </c>
      <c r="B57" s="3"/>
      <c r="C57" s="3">
        <v>1</v>
      </c>
      <c r="D57" s="4">
        <v>1451.94</v>
      </c>
      <c r="E57" s="4">
        <v>435.58</v>
      </c>
      <c r="F57" s="4">
        <v>1016.36</v>
      </c>
    </row>
    <row r="58" spans="1:6" ht="28.8" x14ac:dyDescent="0.3">
      <c r="A58" s="5" t="s">
        <v>66</v>
      </c>
      <c r="B58" s="8"/>
      <c r="C58" s="3">
        <v>5</v>
      </c>
      <c r="D58" s="4">
        <v>294</v>
      </c>
      <c r="E58" s="4">
        <v>441</v>
      </c>
      <c r="F58" s="4">
        <v>1029</v>
      </c>
    </row>
    <row r="59" spans="1:6" x14ac:dyDescent="0.3">
      <c r="A59" s="2" t="s">
        <v>67</v>
      </c>
      <c r="B59" s="3"/>
      <c r="C59" s="3">
        <v>15</v>
      </c>
      <c r="D59" s="4">
        <v>411</v>
      </c>
      <c r="E59" s="4">
        <v>1849.5</v>
      </c>
      <c r="F59" s="4">
        <v>4315.5</v>
      </c>
    </row>
    <row r="60" spans="1:6" x14ac:dyDescent="0.3">
      <c r="A60" s="2" t="s">
        <v>68</v>
      </c>
      <c r="B60" s="3"/>
      <c r="C60" s="3">
        <v>30</v>
      </c>
      <c r="D60" s="4">
        <v>130</v>
      </c>
      <c r="E60" s="4">
        <v>1170</v>
      </c>
      <c r="F60" s="4">
        <v>2730</v>
      </c>
    </row>
    <row r="61" spans="1:6" x14ac:dyDescent="0.3">
      <c r="A61" s="2" t="s">
        <v>69</v>
      </c>
      <c r="B61" s="3"/>
      <c r="C61" s="3">
        <v>1</v>
      </c>
      <c r="D61" s="4">
        <v>508</v>
      </c>
      <c r="E61" s="4">
        <v>152.4</v>
      </c>
      <c r="F61" s="4">
        <v>355.6</v>
      </c>
    </row>
    <row r="62" spans="1:6" x14ac:dyDescent="0.3">
      <c r="A62" s="2" t="s">
        <v>70</v>
      </c>
      <c r="B62" s="3"/>
      <c r="C62" s="3">
        <v>1</v>
      </c>
      <c r="D62" s="4">
        <v>146</v>
      </c>
      <c r="E62" s="4">
        <v>43.8</v>
      </c>
      <c r="F62" s="4">
        <v>102.2</v>
      </c>
    </row>
    <row r="63" spans="1:6" x14ac:dyDescent="0.3">
      <c r="A63" s="2" t="s">
        <v>71</v>
      </c>
      <c r="B63" s="3"/>
      <c r="C63" s="3">
        <v>15</v>
      </c>
      <c r="D63" s="4">
        <v>109</v>
      </c>
      <c r="E63" s="4">
        <v>0</v>
      </c>
      <c r="F63" s="4">
        <v>1635</v>
      </c>
    </row>
    <row r="64" spans="1:6" x14ac:dyDescent="0.3">
      <c r="A64" s="2" t="s">
        <v>72</v>
      </c>
      <c r="B64" s="3"/>
      <c r="C64" s="3">
        <v>1</v>
      </c>
      <c r="D64" s="4">
        <v>50</v>
      </c>
      <c r="E64" s="4">
        <v>15</v>
      </c>
      <c r="F64" s="4">
        <v>35</v>
      </c>
    </row>
    <row r="65" spans="1:6" x14ac:dyDescent="0.3">
      <c r="A65" s="2" t="s">
        <v>73</v>
      </c>
      <c r="B65" s="3"/>
      <c r="C65" s="3">
        <v>1</v>
      </c>
      <c r="D65" s="4">
        <v>779.81</v>
      </c>
      <c r="E65" s="4">
        <v>233.94</v>
      </c>
      <c r="F65" s="4">
        <v>545.87</v>
      </c>
    </row>
    <row r="66" spans="1:6" x14ac:dyDescent="0.3">
      <c r="A66" s="2" t="s">
        <v>74</v>
      </c>
      <c r="B66" s="3"/>
      <c r="C66" s="3">
        <v>1</v>
      </c>
      <c r="D66" s="4">
        <v>594.38</v>
      </c>
      <c r="E66" s="4">
        <v>178.31</v>
      </c>
      <c r="F66" s="4">
        <v>416.07</v>
      </c>
    </row>
    <row r="67" spans="1:6" x14ac:dyDescent="0.3">
      <c r="A67" s="2" t="s">
        <v>75</v>
      </c>
      <c r="B67" s="3"/>
      <c r="C67" s="3">
        <v>1</v>
      </c>
      <c r="D67" s="4">
        <v>109</v>
      </c>
      <c r="E67" s="4">
        <v>0</v>
      </c>
      <c r="F67" s="4">
        <v>109</v>
      </c>
    </row>
    <row r="68" spans="1:6" x14ac:dyDescent="0.3">
      <c r="A68" s="2" t="s">
        <v>62</v>
      </c>
      <c r="B68" s="3"/>
      <c r="C68" s="3">
        <v>100</v>
      </c>
      <c r="D68" s="4">
        <v>142.80000000000001</v>
      </c>
      <c r="E68" s="4">
        <v>0</v>
      </c>
      <c r="F68" s="4">
        <v>14280</v>
      </c>
    </row>
    <row r="69" spans="1:6" x14ac:dyDescent="0.3">
      <c r="A69" s="2" t="s">
        <v>63</v>
      </c>
      <c r="B69" s="3"/>
      <c r="C69" s="3">
        <v>10</v>
      </c>
      <c r="D69" s="4">
        <v>234</v>
      </c>
      <c r="E69" s="4">
        <v>0</v>
      </c>
      <c r="F69" s="4">
        <v>2340</v>
      </c>
    </row>
    <row r="70" spans="1:6" x14ac:dyDescent="0.3">
      <c r="A70" s="2" t="s">
        <v>77</v>
      </c>
      <c r="B70" s="3"/>
      <c r="C70" s="3">
        <v>6</v>
      </c>
      <c r="D70" s="4">
        <v>132.94</v>
      </c>
      <c r="E70" s="4">
        <v>0</v>
      </c>
      <c r="F70" s="4">
        <v>132.94</v>
      </c>
    </row>
    <row r="71" spans="1:6" x14ac:dyDescent="0.3">
      <c r="A71" s="2" t="s">
        <v>78</v>
      </c>
      <c r="B71" s="3"/>
      <c r="C71" s="3">
        <v>4</v>
      </c>
      <c r="D71" s="4">
        <v>321.42500000000001</v>
      </c>
      <c r="E71" s="4">
        <v>0</v>
      </c>
      <c r="F71" s="4">
        <v>321.43</v>
      </c>
    </row>
    <row r="72" spans="1:6" x14ac:dyDescent="0.3">
      <c r="A72" s="2" t="s">
        <v>79</v>
      </c>
      <c r="B72" s="3"/>
      <c r="C72" s="3">
        <v>4</v>
      </c>
      <c r="D72" s="4">
        <v>49.6</v>
      </c>
      <c r="E72" s="4">
        <v>0</v>
      </c>
      <c r="F72" s="4">
        <v>198.4</v>
      </c>
    </row>
    <row r="73" spans="1:6" x14ac:dyDescent="0.3">
      <c r="A73" s="2" t="s">
        <v>80</v>
      </c>
      <c r="B73" s="3"/>
      <c r="C73" s="3">
        <v>12</v>
      </c>
      <c r="D73" s="4">
        <f>900/6</f>
        <v>150</v>
      </c>
      <c r="E73" s="4">
        <v>0</v>
      </c>
      <c r="F73" s="4">
        <v>778</v>
      </c>
    </row>
    <row r="74" spans="1:6" x14ac:dyDescent="0.3">
      <c r="A74" s="2" t="s">
        <v>81</v>
      </c>
      <c r="B74" s="3"/>
      <c r="C74" s="3">
        <v>12</v>
      </c>
      <c r="D74" s="4">
        <f>520/6</f>
        <v>86.666666666666671</v>
      </c>
      <c r="E74" s="4">
        <v>0</v>
      </c>
      <c r="F74" s="4">
        <v>520</v>
      </c>
    </row>
    <row r="75" spans="1:6" x14ac:dyDescent="0.3">
      <c r="A75" s="2" t="s">
        <v>82</v>
      </c>
      <c r="B75" s="3"/>
      <c r="C75" s="3">
        <v>6</v>
      </c>
      <c r="D75" s="4">
        <v>51</v>
      </c>
      <c r="E75" s="4">
        <v>0</v>
      </c>
      <c r="F75" s="4">
        <v>306</v>
      </c>
    </row>
    <row r="76" spans="1:6" x14ac:dyDescent="0.3">
      <c r="A76" s="2" t="s">
        <v>42</v>
      </c>
      <c r="B76" s="3"/>
      <c r="C76" s="3">
        <v>3</v>
      </c>
      <c r="D76" s="4">
        <v>876</v>
      </c>
      <c r="E76" s="4">
        <v>788.4</v>
      </c>
      <c r="F76" s="4">
        <v>1839.6</v>
      </c>
    </row>
    <row r="77" spans="1:6" x14ac:dyDescent="0.3">
      <c r="A77" s="2" t="s">
        <v>76</v>
      </c>
      <c r="B77" s="3"/>
      <c r="C77" s="3">
        <v>1</v>
      </c>
      <c r="D77" s="4">
        <v>139</v>
      </c>
      <c r="E77" s="4">
        <v>41.7</v>
      </c>
      <c r="F77" s="4">
        <v>97.3</v>
      </c>
    </row>
    <row r="78" spans="1:6" x14ac:dyDescent="0.3">
      <c r="A78" s="2" t="s">
        <v>107</v>
      </c>
      <c r="B78" s="3"/>
      <c r="C78" s="3" t="s">
        <v>108</v>
      </c>
      <c r="D78" s="4">
        <v>66</v>
      </c>
      <c r="E78" s="4">
        <v>0</v>
      </c>
      <c r="F78" s="4" t="e">
        <f>D78*C78</f>
        <v>#VALUE!</v>
      </c>
    </row>
    <row r="79" spans="1:6" x14ac:dyDescent="0.3">
      <c r="A79" s="2" t="s">
        <v>109</v>
      </c>
      <c r="B79" s="3"/>
      <c r="C79" s="3">
        <v>4</v>
      </c>
      <c r="D79" s="4">
        <v>54.6</v>
      </c>
      <c r="E79" s="4">
        <v>0</v>
      </c>
      <c r="F79" s="4">
        <f t="shared" ref="F79:F83" si="0">D79*C79</f>
        <v>218.4</v>
      </c>
    </row>
    <row r="80" spans="1:6" x14ac:dyDescent="0.3">
      <c r="A80" s="2" t="s">
        <v>110</v>
      </c>
      <c r="B80" s="3"/>
      <c r="C80" s="3">
        <v>18</v>
      </c>
      <c r="D80" s="4">
        <f>57.5/6</f>
        <v>9.5833333333333339</v>
      </c>
      <c r="E80" s="4">
        <v>0</v>
      </c>
      <c r="F80" s="4">
        <f t="shared" si="0"/>
        <v>172.5</v>
      </c>
    </row>
    <row r="81" spans="1:6" x14ac:dyDescent="0.3">
      <c r="A81" s="2" t="s">
        <v>111</v>
      </c>
      <c r="B81" s="3"/>
      <c r="C81" s="3">
        <v>1</v>
      </c>
      <c r="D81" s="4">
        <v>705</v>
      </c>
      <c r="E81" s="4">
        <v>0</v>
      </c>
      <c r="F81" s="4">
        <f t="shared" si="0"/>
        <v>705</v>
      </c>
    </row>
    <row r="82" spans="1:6" x14ac:dyDescent="0.3">
      <c r="A82" s="2" t="s">
        <v>112</v>
      </c>
      <c r="B82" s="3"/>
      <c r="C82" s="3">
        <v>12</v>
      </c>
      <c r="D82" s="4">
        <f>74.2/6</f>
        <v>12.366666666666667</v>
      </c>
      <c r="E82" s="4">
        <v>0</v>
      </c>
      <c r="F82" s="4">
        <f t="shared" si="0"/>
        <v>148.4</v>
      </c>
    </row>
    <row r="83" spans="1:6" x14ac:dyDescent="0.3">
      <c r="A83" s="2" t="s">
        <v>113</v>
      </c>
      <c r="B83" s="3"/>
      <c r="C83" s="3">
        <v>12</v>
      </c>
      <c r="D83" s="4">
        <f>38.7/6</f>
        <v>6.45</v>
      </c>
      <c r="E83" s="4">
        <v>0</v>
      </c>
      <c r="F83" s="4">
        <f t="shared" si="0"/>
        <v>77.400000000000006</v>
      </c>
    </row>
  </sheetData>
  <mergeCells count="1">
    <mergeCell ref="A1:F1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6"/>
  <sheetViews>
    <sheetView tabSelected="1" workbookViewId="0">
      <selection activeCell="A2" sqref="A2"/>
    </sheetView>
  </sheetViews>
  <sheetFormatPr defaultRowHeight="14.4" x14ac:dyDescent="0.3"/>
  <cols>
    <col min="1" max="1" width="50.77734375" bestFit="1" customWidth="1"/>
    <col min="2" max="2" width="14.88671875" style="1" customWidth="1"/>
    <col min="3" max="3" width="11.21875" style="1" customWidth="1"/>
    <col min="4" max="4" width="12.109375" style="1" customWidth="1"/>
    <col min="5" max="5" width="11" style="1" customWidth="1"/>
    <col min="6" max="6" width="52.6640625" bestFit="1" customWidth="1"/>
  </cols>
  <sheetData>
    <row r="1" spans="1:6" ht="15.6" x14ac:dyDescent="0.3">
      <c r="A1" s="11" t="s">
        <v>125</v>
      </c>
      <c r="B1" s="11"/>
      <c r="C1" s="11"/>
      <c r="D1" s="11"/>
      <c r="E1" s="11"/>
    </row>
    <row r="2" spans="1:6" ht="19.95" customHeight="1" x14ac:dyDescent="0.3">
      <c r="A2" s="6" t="s">
        <v>0</v>
      </c>
      <c r="B2" s="6" t="s">
        <v>96</v>
      </c>
      <c r="C2" s="6" t="s">
        <v>95</v>
      </c>
      <c r="D2" s="6" t="s">
        <v>1</v>
      </c>
      <c r="E2" s="6" t="s">
        <v>92</v>
      </c>
    </row>
    <row r="3" spans="1:6" ht="19.95" customHeight="1" x14ac:dyDescent="0.3">
      <c r="A3" s="2" t="s">
        <v>103</v>
      </c>
      <c r="B3" s="3">
        <v>620</v>
      </c>
      <c r="C3" s="3">
        <f>20*100</f>
        <v>2000</v>
      </c>
      <c r="D3" s="4">
        <v>0.65</v>
      </c>
      <c r="E3" s="4">
        <f>D3*B3</f>
        <v>403</v>
      </c>
      <c r="F3" t="s">
        <v>126</v>
      </c>
    </row>
    <row r="4" spans="1:6" ht="19.95" customHeight="1" x14ac:dyDescent="0.3">
      <c r="A4" s="2" t="s">
        <v>104</v>
      </c>
      <c r="B4" s="3">
        <v>875</v>
      </c>
      <c r="C4" s="3">
        <f t="shared" ref="C4:C5" si="0">20*100</f>
        <v>2000</v>
      </c>
      <c r="D4" s="4">
        <v>0.7</v>
      </c>
      <c r="E4" s="4">
        <f t="shared" ref="E4:E35" si="1">D4*B4</f>
        <v>612.5</v>
      </c>
    </row>
    <row r="5" spans="1:6" ht="19.95" customHeight="1" x14ac:dyDescent="0.3">
      <c r="A5" s="2" t="s">
        <v>105</v>
      </c>
      <c r="B5" s="3">
        <v>653</v>
      </c>
      <c r="C5" s="3">
        <f t="shared" si="0"/>
        <v>2000</v>
      </c>
      <c r="D5" s="4">
        <v>0.65</v>
      </c>
      <c r="E5" s="4">
        <f t="shared" si="1"/>
        <v>424.45</v>
      </c>
    </row>
    <row r="6" spans="1:6" ht="19.95" customHeight="1" x14ac:dyDescent="0.3">
      <c r="A6" s="2" t="s">
        <v>26</v>
      </c>
      <c r="B6" s="3">
        <v>0</v>
      </c>
      <c r="C6" s="3">
        <v>200</v>
      </c>
      <c r="D6" s="4">
        <v>5.85</v>
      </c>
      <c r="E6" s="4">
        <f t="shared" si="1"/>
        <v>0</v>
      </c>
    </row>
    <row r="7" spans="1:6" ht="19.95" customHeight="1" x14ac:dyDescent="0.3">
      <c r="A7" s="2" t="s">
        <v>27</v>
      </c>
      <c r="B7" s="3">
        <v>167</v>
      </c>
      <c r="C7" s="3">
        <v>240</v>
      </c>
      <c r="D7" s="4">
        <v>2.4500000000000002</v>
      </c>
      <c r="E7" s="4">
        <f t="shared" si="1"/>
        <v>409.15000000000003</v>
      </c>
    </row>
    <row r="8" spans="1:6" ht="19.95" customHeight="1" x14ac:dyDescent="0.3">
      <c r="A8" s="2" t="s">
        <v>28</v>
      </c>
      <c r="B8" s="3">
        <f>2500+21000</f>
        <v>23500</v>
      </c>
      <c r="C8" s="3">
        <v>15000</v>
      </c>
      <c r="D8" s="4">
        <v>3.65</v>
      </c>
      <c r="E8" s="4">
        <f t="shared" si="1"/>
        <v>85775</v>
      </c>
    </row>
    <row r="9" spans="1:6" ht="19.95" customHeight="1" x14ac:dyDescent="0.3">
      <c r="A9" s="2" t="s">
        <v>2</v>
      </c>
      <c r="B9" s="3">
        <v>10250</v>
      </c>
      <c r="C9" s="3">
        <v>4000</v>
      </c>
      <c r="D9" s="4">
        <v>0.22</v>
      </c>
      <c r="E9" s="4">
        <f t="shared" si="1"/>
        <v>2255</v>
      </c>
    </row>
    <row r="10" spans="1:6" ht="19.95" customHeight="1" x14ac:dyDescent="0.3">
      <c r="A10" s="2" t="s">
        <v>3</v>
      </c>
      <c r="B10" s="3">
        <v>650</v>
      </c>
      <c r="C10" s="3">
        <v>4000</v>
      </c>
      <c r="D10" s="4">
        <v>0.31</v>
      </c>
      <c r="E10" s="4">
        <f t="shared" si="1"/>
        <v>201.5</v>
      </c>
    </row>
    <row r="11" spans="1:6" ht="19.95" customHeight="1" x14ac:dyDescent="0.3">
      <c r="A11" s="2" t="s">
        <v>33</v>
      </c>
      <c r="B11" s="3">
        <v>0</v>
      </c>
      <c r="C11" s="3">
        <v>6480</v>
      </c>
      <c r="D11" s="4">
        <v>2.95</v>
      </c>
      <c r="E11" s="4">
        <f t="shared" si="1"/>
        <v>0</v>
      </c>
    </row>
    <row r="12" spans="1:6" ht="19.95" customHeight="1" x14ac:dyDescent="0.3">
      <c r="A12" s="2" t="s">
        <v>34</v>
      </c>
      <c r="B12" s="3">
        <f>1300+1000</f>
        <v>2300</v>
      </c>
      <c r="C12" s="3">
        <v>3000</v>
      </c>
      <c r="D12" s="4">
        <v>0.65</v>
      </c>
      <c r="E12" s="4">
        <f t="shared" si="1"/>
        <v>1495</v>
      </c>
    </row>
    <row r="13" spans="1:6" ht="19.95" customHeight="1" x14ac:dyDescent="0.3">
      <c r="A13" s="2" t="s">
        <v>121</v>
      </c>
      <c r="B13" s="3">
        <v>300</v>
      </c>
      <c r="C13" s="3" t="s">
        <v>97</v>
      </c>
      <c r="D13" s="4">
        <v>25</v>
      </c>
      <c r="E13" s="4">
        <f t="shared" si="1"/>
        <v>7500</v>
      </c>
    </row>
    <row r="14" spans="1:6" ht="19.95" customHeight="1" x14ac:dyDescent="0.3">
      <c r="A14" s="2" t="s">
        <v>122</v>
      </c>
      <c r="B14" s="3">
        <f>2250+7000</f>
        <v>9250</v>
      </c>
      <c r="C14" s="3">
        <v>5000</v>
      </c>
      <c r="D14" s="4">
        <v>0.45500000000000002</v>
      </c>
      <c r="E14" s="4">
        <f t="shared" si="1"/>
        <v>4208.75</v>
      </c>
    </row>
    <row r="15" spans="1:6" ht="19.95" customHeight="1" x14ac:dyDescent="0.3">
      <c r="A15" s="2" t="s">
        <v>83</v>
      </c>
      <c r="B15" s="3">
        <v>0</v>
      </c>
      <c r="C15" s="3">
        <v>1500</v>
      </c>
      <c r="D15" s="4">
        <v>0.43</v>
      </c>
      <c r="E15" s="4">
        <f t="shared" si="1"/>
        <v>0</v>
      </c>
    </row>
    <row r="16" spans="1:6" ht="19.95" customHeight="1" x14ac:dyDescent="0.3">
      <c r="A16" s="2" t="s">
        <v>84</v>
      </c>
      <c r="B16" s="3">
        <v>838</v>
      </c>
      <c r="C16" s="3">
        <v>10000</v>
      </c>
      <c r="D16" s="4">
        <v>4.8499999999999996</v>
      </c>
      <c r="E16" s="4">
        <f t="shared" si="1"/>
        <v>4064.2999999999997</v>
      </c>
    </row>
    <row r="17" spans="1:5" ht="19.95" customHeight="1" x14ac:dyDescent="0.3">
      <c r="A17" s="2" t="s">
        <v>85</v>
      </c>
      <c r="B17" s="3">
        <f>1402+48000</f>
        <v>49402</v>
      </c>
      <c r="C17" s="3">
        <f>5000+11000</f>
        <v>16000</v>
      </c>
      <c r="D17" s="4">
        <v>1.21</v>
      </c>
      <c r="E17" s="4">
        <f t="shared" si="1"/>
        <v>59776.42</v>
      </c>
    </row>
    <row r="18" spans="1:5" ht="19.95" customHeight="1" x14ac:dyDescent="0.3">
      <c r="A18" s="2" t="s">
        <v>86</v>
      </c>
      <c r="B18" s="3">
        <v>0</v>
      </c>
      <c r="C18" s="3">
        <v>2000</v>
      </c>
      <c r="D18" s="4">
        <v>1.5</v>
      </c>
      <c r="E18" s="4">
        <f t="shared" si="1"/>
        <v>0</v>
      </c>
    </row>
    <row r="19" spans="1:5" ht="19.95" customHeight="1" x14ac:dyDescent="0.3">
      <c r="A19" s="2" t="s">
        <v>87</v>
      </c>
      <c r="B19" s="3">
        <v>0</v>
      </c>
      <c r="C19" s="3">
        <v>2000</v>
      </c>
      <c r="D19" s="4">
        <v>1.35</v>
      </c>
      <c r="E19" s="4">
        <f t="shared" si="1"/>
        <v>0</v>
      </c>
    </row>
    <row r="20" spans="1:5" ht="19.95" customHeight="1" x14ac:dyDescent="0.3">
      <c r="A20" s="2" t="s">
        <v>98</v>
      </c>
      <c r="B20" s="3">
        <v>4000</v>
      </c>
      <c r="C20" s="3">
        <v>8000</v>
      </c>
      <c r="D20" s="4">
        <v>0.56000000000000005</v>
      </c>
      <c r="E20" s="4">
        <f t="shared" si="1"/>
        <v>2240</v>
      </c>
    </row>
    <row r="21" spans="1:5" ht="19.95" customHeight="1" x14ac:dyDescent="0.3">
      <c r="A21" s="2" t="s">
        <v>101</v>
      </c>
      <c r="B21" s="3">
        <v>495</v>
      </c>
      <c r="C21" s="3">
        <v>1000</v>
      </c>
      <c r="D21" s="4">
        <v>1.5</v>
      </c>
      <c r="E21" s="4">
        <f t="shared" si="1"/>
        <v>742.5</v>
      </c>
    </row>
    <row r="22" spans="1:5" ht="19.95" customHeight="1" x14ac:dyDescent="0.3">
      <c r="A22" s="2" t="s">
        <v>99</v>
      </c>
      <c r="B22" s="3">
        <v>73</v>
      </c>
      <c r="C22" s="3">
        <v>242</v>
      </c>
      <c r="D22" s="4">
        <v>4.5</v>
      </c>
      <c r="E22" s="4">
        <f t="shared" si="1"/>
        <v>328.5</v>
      </c>
    </row>
    <row r="23" spans="1:5" ht="19.95" customHeight="1" x14ac:dyDescent="0.3">
      <c r="A23" s="2" t="s">
        <v>123</v>
      </c>
      <c r="B23" s="3">
        <v>31000</v>
      </c>
      <c r="C23" s="3">
        <v>46000</v>
      </c>
      <c r="D23" s="4">
        <v>1.75</v>
      </c>
      <c r="E23" s="4">
        <f t="shared" si="1"/>
        <v>54250</v>
      </c>
    </row>
    <row r="24" spans="1:5" ht="19.95" customHeight="1" x14ac:dyDescent="0.3">
      <c r="A24" s="2" t="s">
        <v>124</v>
      </c>
      <c r="B24" s="3">
        <f>3800+6000</f>
        <v>9800</v>
      </c>
      <c r="C24" s="3">
        <v>50000</v>
      </c>
      <c r="D24" s="4">
        <v>0.91700000000000004</v>
      </c>
      <c r="E24" s="4">
        <f t="shared" si="1"/>
        <v>8986.6</v>
      </c>
    </row>
    <row r="25" spans="1:5" ht="19.95" customHeight="1" x14ac:dyDescent="0.3">
      <c r="A25" s="2" t="s">
        <v>100</v>
      </c>
      <c r="B25" s="3">
        <v>270</v>
      </c>
      <c r="C25" s="3">
        <v>242</v>
      </c>
      <c r="D25" s="4">
        <v>1</v>
      </c>
      <c r="E25" s="4">
        <f t="shared" si="1"/>
        <v>270</v>
      </c>
    </row>
    <row r="26" spans="1:5" ht="19.95" customHeight="1" x14ac:dyDescent="0.3">
      <c r="A26" s="2" t="s">
        <v>88</v>
      </c>
      <c r="B26" s="3">
        <v>102</v>
      </c>
      <c r="C26" s="3" t="s">
        <v>90</v>
      </c>
      <c r="D26" s="4">
        <v>100</v>
      </c>
      <c r="E26" s="4">
        <f t="shared" si="1"/>
        <v>10200</v>
      </c>
    </row>
    <row r="27" spans="1:5" ht="19.95" customHeight="1" x14ac:dyDescent="0.3">
      <c r="A27" s="2" t="s">
        <v>89</v>
      </c>
      <c r="B27" s="3">
        <v>45</v>
      </c>
      <c r="C27" s="3" t="s">
        <v>91</v>
      </c>
      <c r="D27" s="4">
        <v>95</v>
      </c>
      <c r="E27" s="4">
        <f t="shared" si="1"/>
        <v>4275</v>
      </c>
    </row>
    <row r="28" spans="1:5" x14ac:dyDescent="0.3">
      <c r="A28" s="2" t="s">
        <v>102</v>
      </c>
      <c r="B28" s="3">
        <v>170</v>
      </c>
      <c r="C28" s="3">
        <v>240</v>
      </c>
      <c r="D28" s="4">
        <v>8.6</v>
      </c>
      <c r="E28" s="4">
        <f t="shared" si="1"/>
        <v>1462</v>
      </c>
    </row>
    <row r="29" spans="1:5" x14ac:dyDescent="0.3">
      <c r="A29" s="2" t="s">
        <v>106</v>
      </c>
      <c r="B29" s="3">
        <v>0</v>
      </c>
      <c r="C29" s="3">
        <v>216</v>
      </c>
      <c r="D29" s="4">
        <v>11.2</v>
      </c>
      <c r="E29" s="4">
        <f t="shared" si="1"/>
        <v>0</v>
      </c>
    </row>
    <row r="30" spans="1:5" x14ac:dyDescent="0.3">
      <c r="A30" s="2" t="s">
        <v>114</v>
      </c>
      <c r="B30" s="3">
        <v>850</v>
      </c>
      <c r="C30" s="3">
        <v>1000</v>
      </c>
      <c r="D30" s="3">
        <v>7.5</v>
      </c>
      <c r="E30" s="4">
        <f t="shared" si="1"/>
        <v>6375</v>
      </c>
    </row>
    <row r="31" spans="1:5" x14ac:dyDescent="0.3">
      <c r="A31" s="2" t="s">
        <v>115</v>
      </c>
      <c r="B31" s="3">
        <v>870</v>
      </c>
      <c r="C31" s="3">
        <v>1000</v>
      </c>
      <c r="D31" s="3">
        <v>10.5</v>
      </c>
      <c r="E31" s="4">
        <f t="shared" si="1"/>
        <v>9135</v>
      </c>
    </row>
    <row r="32" spans="1:5" x14ac:dyDescent="0.3">
      <c r="A32" s="2" t="s">
        <v>116</v>
      </c>
      <c r="B32" s="3">
        <v>600</v>
      </c>
      <c r="C32" s="3">
        <v>1200</v>
      </c>
      <c r="D32" s="3">
        <v>0.25833</v>
      </c>
      <c r="E32" s="4">
        <f t="shared" si="1"/>
        <v>154.99799999999999</v>
      </c>
    </row>
    <row r="33" spans="1:5" x14ac:dyDescent="0.3">
      <c r="A33" s="2" t="s">
        <v>118</v>
      </c>
      <c r="B33" s="3">
        <f>1950+26000</f>
        <v>27950</v>
      </c>
      <c r="C33" s="3">
        <v>50000</v>
      </c>
      <c r="D33" s="3">
        <v>2.4169999999999998</v>
      </c>
      <c r="E33" s="4">
        <f t="shared" si="1"/>
        <v>67555.149999999994</v>
      </c>
    </row>
    <row r="34" spans="1:5" x14ac:dyDescent="0.3">
      <c r="A34" s="2" t="s">
        <v>119</v>
      </c>
      <c r="B34" s="3">
        <v>600</v>
      </c>
      <c r="C34" s="3">
        <v>25000</v>
      </c>
      <c r="D34" s="3">
        <v>0.75</v>
      </c>
      <c r="E34" s="4">
        <f t="shared" si="1"/>
        <v>450</v>
      </c>
    </row>
    <row r="35" spans="1:5" x14ac:dyDescent="0.3">
      <c r="A35" s="2" t="s">
        <v>120</v>
      </c>
      <c r="B35" s="3">
        <f>1400+19000</f>
        <v>20400</v>
      </c>
      <c r="C35" s="3">
        <v>11000</v>
      </c>
      <c r="D35" s="3">
        <v>0.75</v>
      </c>
      <c r="E35" s="4">
        <f t="shared" si="1"/>
        <v>15300</v>
      </c>
    </row>
    <row r="36" spans="1:5" ht="15.6" x14ac:dyDescent="0.3">
      <c r="E36" s="9">
        <f>SUM(E3:E35)</f>
        <v>348849.81800000009</v>
      </c>
    </row>
  </sheetData>
  <mergeCells count="1">
    <mergeCell ref="A1:E1"/>
  </mergeCell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SAYIM BARDAK VS.</vt:lpstr>
      <vt:lpstr>SAYIM AMBALAJ</vt:lpstr>
      <vt:lpstr>'SAYIM AMBALAJ'!Yazdırma_Alanı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nevin can</cp:lastModifiedBy>
  <cp:lastPrinted>2026-01-30T12:07:11Z</cp:lastPrinted>
  <dcterms:created xsi:type="dcterms:W3CDTF">2025-01-10T09:59:40Z</dcterms:created>
  <dcterms:modified xsi:type="dcterms:W3CDTF">2026-01-30T12:07:12Z</dcterms:modified>
</cp:coreProperties>
</file>